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<sst xmlns="http://schemas.openxmlformats.org/spreadsheetml/2006/main" count="46" uniqueCount="43">
  <si>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</si>
  <si>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</si>
  <si>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</si>
  <si>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</si>
  <si>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</si>
  <si>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</si>
  <si>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</si>
  <si>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</si>
  <si>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</si>
  <si>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</si>
  <si>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</si>
  <si>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</si>
  <si>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</si>
  <si>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</si>
  <si>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</si>
  <si>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</si>
  <si>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</si>
  <si>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</si>
  <si>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</si>
  <si>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</si>
  <si>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</si>
  <si>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</si>
  <si>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</si>
  <si>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</si>
  <si>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</si>
  <si>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</si>
  <si>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</si>
  <si>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</si>
  <si>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</si>
  <si>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</si>
  <si>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</si>
  <si>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</si>
  <si>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</si>
  <si>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</si>
  <si>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asistent licentiat Alexandrescu V.Andreea -Raluca, cu norma intreaga-10 puncte si a d-nei asistent de laborator Slamnoiu I.Georgiana Mihaela cu norma intreaga -8 puncte.</t>
  </si>
  <si>
    <t>3. La furnizorul Almina Trading SA se majoreaza cu 18 ( de la 193,72  la  211,72  ), numarul de puncte la criteriul de evaluare a resurselor umane , ca urmare a intrarii in contract a d-nei</t>
  </si>
  <si>
    <t>de la 10 ore/zi  la  8 ore/zi- 11,43 puncte , si al d-nei chimist  Petre Gabriela Iuliana- 16,43 puncte.</t>
  </si>
  <si>
    <t xml:space="preserve">Lista furnizorilor de analize medicale de laborator din judetul Dambovita si sumele repartizate pentru perioada Noiembrie-Decembrie  2022,utilizand criteriile din anexa 19 la Ordinul MS/CNAS nr. 1.068/627/2021 si punctajul obtinut de furnizori la reevaluarea din luna aprilie 2022, actualizat  la aceasta data cu ocazia suplimentarii creditelor de angajament ,conform Filei de Buget a CNAS nr. P  8.579/04.11.2022  inregistrata la CAS Dambovita la nr. 9.487/07.11.2022
</t>
  </si>
  <si>
    <t>09.11.2022</t>
  </si>
  <si>
    <t>Total suma contractata Noiembrie-Decembrie 2022</t>
  </si>
  <si>
    <t>Nota: 1. La furnizorul Euda Medical SRL Moreni ,s-a diminuat cu 21,42 numarul de puncte la criteriul de evaluare a resurselor umane ( de la 108 la 86,58 ), ca urmare a constatarii ca in Anexa nr.18 fata de Anexa nr.49 prezentate la reevaluarea punctajului din luna aprilie 2022, programul de activitate al chimistelor Neagu Gabi si Stan Florica a fost trecut eronat de 7 ore/zi  fata de 4 ore/zi program corect.</t>
  </si>
  <si>
    <t>2.La Spitalul Orasenesc Pucioasa s-a majorat cu 15 numarul de puncte la criteriul de evaluare a resurselor tehnice  ( de la 413 la 428 ), ca urmare a completarii capacitatii tehnice cu un Analizator de ioni semiautomat , seria 44-220501669 ,an fabricatie 2022.</t>
  </si>
  <si>
    <t xml:space="preserve">De asemenea se diminueaza cu 27,86 numarul de puncte la criteriul de evaluare a resurselor umane ( de la 211,72  la  183,86 ) , ca urmare a diminuarii programului d-nei dr.Tucra Roxana de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</si>
</sst>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33" borderId="1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3" fontId="4" fillId="35" borderId="15" xfId="0" applyNumberFormat="1" applyFont="1" applyFill="1" applyBorder="1" applyAlignment="1">
      <alignment horizontal="right" vertical="top" wrapText="1"/>
    </xf>
    <xf numFmtId="4" fontId="4" fillId="36" borderId="15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4" fontId="4" fillId="35" borderId="14" xfId="0" applyNumberFormat="1" applyFont="1" applyFill="1" applyBorder="1" applyAlignment="1">
      <alignment vertical="top" wrapText="1"/>
    </xf>
    <xf numFmtId="2" fontId="4" fillId="36" borderId="14" xfId="0" applyNumberFormat="1" applyFont="1" applyFill="1" applyBorder="1" applyAlignment="1">
      <alignment vertical="top" wrapText="1"/>
    </xf>
    <xf numFmtId="0" fontId="4" fillId="34" borderId="14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8" xfId="0" applyNumberFormat="1" applyFont="1" applyFill="1" applyBorder="1" applyAlignment="1">
      <alignment horizontal="center" vertical="justify"/>
    </xf>
    <xf numFmtId="1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justify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justify"/>
    </xf>
    <xf numFmtId="4" fontId="4" fillId="0" borderId="13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51"/>
  <sheetViews>
    <sheetView showGridLines="0" tabSelected="1" zoomScalePageLayoutView="0" workbookViewId="0" topLeftCell="A10">
      <selection activeCell="L33" sqref="L33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7" width="9.00390625" style="2" customWidth="1"/>
    <col min="8" max="8" width="12.7109375" style="2" customWidth="1"/>
    <col min="9" max="16384" width="9.140625" style="1" customWidth="1"/>
  </cols>
  <sheetData>
    <row r="1" spans="1:11" ht="12.75">
      <c r="A1" s="17" t="s">
        <v>24</v>
      </c>
      <c r="B1" s="18"/>
      <c r="C1" s="18"/>
      <c r="D1" s="18"/>
      <c r="E1" s="19"/>
      <c r="F1" s="19"/>
      <c r="G1" s="19"/>
      <c r="H1" s="19"/>
      <c r="I1" s="17"/>
      <c r="J1" s="17"/>
      <c r="K1" s="17"/>
    </row>
    <row r="2" spans="1:11" ht="12.75">
      <c r="A2" s="17"/>
      <c r="B2" s="18"/>
      <c r="C2" s="18"/>
      <c r="D2" s="18"/>
      <c r="E2" s="19"/>
      <c r="F2" s="19"/>
      <c r="G2" s="19"/>
      <c r="H2" s="19"/>
      <c r="I2" s="17"/>
      <c r="J2" s="17"/>
      <c r="K2" s="17"/>
    </row>
    <row r="3" spans="1:11" ht="12.75" customHeight="1">
      <c r="A3" s="54" t="s">
        <v>37</v>
      </c>
      <c r="B3" s="54"/>
      <c r="C3" s="54"/>
      <c r="D3" s="54"/>
      <c r="E3" s="54"/>
      <c r="F3" s="54"/>
      <c r="G3" s="54"/>
      <c r="H3" s="54"/>
      <c r="I3" s="45"/>
      <c r="J3" s="17"/>
      <c r="K3" s="17"/>
    </row>
    <row r="4" spans="1:11" ht="25.5" customHeight="1">
      <c r="A4" s="54"/>
      <c r="B4" s="54"/>
      <c r="C4" s="54"/>
      <c r="D4" s="54"/>
      <c r="E4" s="54"/>
      <c r="F4" s="54"/>
      <c r="G4" s="54"/>
      <c r="H4" s="54"/>
      <c r="I4" s="45"/>
      <c r="J4" s="20"/>
      <c r="K4" s="20"/>
    </row>
    <row r="5" spans="1:11" s="4" customFormat="1" ht="18.75" customHeight="1">
      <c r="A5" s="66" t="s">
        <v>0</v>
      </c>
      <c r="B5" s="50" t="s">
        <v>39</v>
      </c>
      <c r="C5" s="46">
        <v>1</v>
      </c>
      <c r="D5" s="47"/>
      <c r="E5" s="46">
        <v>2</v>
      </c>
      <c r="F5" s="52"/>
      <c r="G5" s="52"/>
      <c r="H5" s="47"/>
      <c r="I5" s="21"/>
      <c r="J5" s="21"/>
      <c r="K5" s="21"/>
    </row>
    <row r="6" spans="1:11" s="4" customFormat="1" ht="24.75" customHeight="1">
      <c r="A6" s="67"/>
      <c r="B6" s="51"/>
      <c r="C6" s="48" t="s">
        <v>15</v>
      </c>
      <c r="D6" s="49"/>
      <c r="E6" s="48" t="s">
        <v>14</v>
      </c>
      <c r="F6" s="53"/>
      <c r="G6" s="53"/>
      <c r="H6" s="49"/>
      <c r="I6" s="21"/>
      <c r="J6" s="21"/>
      <c r="K6" s="21"/>
    </row>
    <row r="7" spans="1:11" s="6" customFormat="1" ht="12.75" customHeight="1">
      <c r="A7" s="67"/>
      <c r="B7" s="22"/>
      <c r="C7" s="8"/>
      <c r="D7" s="7">
        <v>0.5</v>
      </c>
      <c r="E7" s="8"/>
      <c r="F7" s="9">
        <v>0.25</v>
      </c>
      <c r="G7" s="10"/>
      <c r="H7" s="11">
        <v>0.25</v>
      </c>
      <c r="I7" s="23"/>
      <c r="J7" s="23"/>
      <c r="K7" s="23"/>
    </row>
    <row r="8" spans="1:11" s="4" customFormat="1" ht="14.25" customHeight="1">
      <c r="A8" s="68"/>
      <c r="B8" s="24">
        <v>474014</v>
      </c>
      <c r="C8" s="25" t="s">
        <v>2</v>
      </c>
      <c r="D8" s="25" t="s">
        <v>4</v>
      </c>
      <c r="E8" s="25" t="s">
        <v>1</v>
      </c>
      <c r="F8" s="25" t="s">
        <v>4</v>
      </c>
      <c r="G8" s="26" t="s">
        <v>1</v>
      </c>
      <c r="H8" s="26" t="s">
        <v>4</v>
      </c>
      <c r="I8" s="21"/>
      <c r="J8" s="21"/>
      <c r="K8" s="21"/>
    </row>
    <row r="9" spans="1:11" s="4" customFormat="1" ht="12.75" customHeight="1">
      <c r="A9" s="27"/>
      <c r="B9" s="28"/>
      <c r="C9" s="25"/>
      <c r="D9" s="25"/>
      <c r="E9" s="55" t="s">
        <v>17</v>
      </c>
      <c r="F9" s="56"/>
      <c r="G9" s="57" t="s">
        <v>18</v>
      </c>
      <c r="H9" s="58"/>
      <c r="I9" s="21"/>
      <c r="J9" s="21"/>
      <c r="K9" s="21"/>
    </row>
    <row r="10" spans="1:11" s="5" customFormat="1" ht="11.25" customHeight="1">
      <c r="A10" s="29"/>
      <c r="B10" s="28"/>
      <c r="C10" s="30"/>
      <c r="D10" s="30">
        <v>237007</v>
      </c>
      <c r="E10" s="59">
        <v>118503.5</v>
      </c>
      <c r="F10" s="60"/>
      <c r="G10" s="61">
        <v>118503.5</v>
      </c>
      <c r="H10" s="62"/>
      <c r="I10" s="31"/>
      <c r="J10" s="31"/>
      <c r="K10" s="31"/>
    </row>
    <row r="11" spans="1:11" ht="12.75">
      <c r="A11" s="32" t="s">
        <v>19</v>
      </c>
      <c r="B11" s="33">
        <f>D11+F11+H11</f>
        <v>71543.219096</v>
      </c>
      <c r="C11" s="34">
        <v>1776</v>
      </c>
      <c r="D11" s="35">
        <f aca="true" t="shared" si="0" ref="D11:D22">C11*$D$24</f>
        <v>49723.686096</v>
      </c>
      <c r="E11" s="36">
        <v>139</v>
      </c>
      <c r="F11" s="37">
        <f aca="true" t="shared" si="1" ref="F11:F22">ROUND($E$24*E11,2)</f>
        <v>12023.35</v>
      </c>
      <c r="G11" s="38">
        <v>614</v>
      </c>
      <c r="H11" s="37">
        <f aca="true" t="shared" si="2" ref="H11:H22">ROUND($G$24*G11,3)</f>
        <v>9796.183</v>
      </c>
      <c r="I11" s="17"/>
      <c r="J11" s="17"/>
      <c r="K11" s="17"/>
    </row>
    <row r="12" spans="1:11" ht="12.75">
      <c r="A12" s="32" t="s">
        <v>10</v>
      </c>
      <c r="B12" s="33">
        <f aca="true" t="shared" si="3" ref="B12:B22">D12+F12+H12</f>
        <v>43164.62286070001</v>
      </c>
      <c r="C12" s="34">
        <v>691.7</v>
      </c>
      <c r="D12" s="35">
        <f t="shared" si="0"/>
        <v>19365.919860700003</v>
      </c>
      <c r="E12" s="36">
        <v>132</v>
      </c>
      <c r="F12" s="37">
        <f t="shared" si="1"/>
        <v>11417.86</v>
      </c>
      <c r="G12" s="38">
        <v>776</v>
      </c>
      <c r="H12" s="37">
        <f t="shared" si="2"/>
        <v>12380.843</v>
      </c>
      <c r="I12" s="17"/>
      <c r="J12" s="17"/>
      <c r="K12" s="17"/>
    </row>
    <row r="13" spans="1:11" ht="14.25" customHeight="1">
      <c r="A13" s="32" t="s">
        <v>23</v>
      </c>
      <c r="B13" s="33">
        <f t="shared" si="3"/>
        <v>54126.82841006</v>
      </c>
      <c r="C13" s="34">
        <v>1169.86</v>
      </c>
      <c r="D13" s="35">
        <f t="shared" si="0"/>
        <v>32753.23841006</v>
      </c>
      <c r="E13" s="36">
        <v>132</v>
      </c>
      <c r="F13" s="37">
        <f t="shared" si="1"/>
        <v>11417.86</v>
      </c>
      <c r="G13" s="38">
        <v>624</v>
      </c>
      <c r="H13" s="37">
        <f t="shared" si="2"/>
        <v>9955.73</v>
      </c>
      <c r="I13" s="17"/>
      <c r="J13" s="17"/>
      <c r="K13" s="17"/>
    </row>
    <row r="14" spans="1:11" ht="12.75">
      <c r="A14" s="32" t="s">
        <v>7</v>
      </c>
      <c r="B14" s="33">
        <f>D14+F14+H14</f>
        <v>68227.99565773</v>
      </c>
      <c r="C14" s="34">
        <v>1228.63</v>
      </c>
      <c r="D14" s="35">
        <f t="shared" si="0"/>
        <v>34398.65565773001</v>
      </c>
      <c r="E14" s="36">
        <v>155</v>
      </c>
      <c r="F14" s="37">
        <f t="shared" si="1"/>
        <v>13407.33</v>
      </c>
      <c r="G14" s="38">
        <v>1280</v>
      </c>
      <c r="H14" s="37">
        <f t="shared" si="2"/>
        <v>20422.01</v>
      </c>
      <c r="I14" s="17"/>
      <c r="J14" s="17"/>
      <c r="K14" s="17"/>
    </row>
    <row r="15" spans="1:11" ht="12.75">
      <c r="A15" s="32" t="s">
        <v>8</v>
      </c>
      <c r="B15" s="33">
        <f t="shared" si="3"/>
        <v>24439.07530091</v>
      </c>
      <c r="C15" s="34">
        <v>441.21</v>
      </c>
      <c r="D15" s="35">
        <f t="shared" si="0"/>
        <v>12352.80830091</v>
      </c>
      <c r="E15" s="36">
        <v>76</v>
      </c>
      <c r="F15" s="37">
        <f t="shared" si="1"/>
        <v>6573.92</v>
      </c>
      <c r="G15" s="38">
        <v>345.5</v>
      </c>
      <c r="H15" s="37">
        <f t="shared" si="2"/>
        <v>5512.347</v>
      </c>
      <c r="I15" s="17"/>
      <c r="J15" s="17"/>
      <c r="K15" s="17"/>
    </row>
    <row r="16" spans="1:11" ht="12.75">
      <c r="A16" s="32" t="s">
        <v>12</v>
      </c>
      <c r="B16" s="33">
        <f t="shared" si="3"/>
        <v>24585.163464399997</v>
      </c>
      <c r="C16" s="34">
        <v>316.4</v>
      </c>
      <c r="D16" s="35">
        <f t="shared" si="0"/>
        <v>8858.431464399999</v>
      </c>
      <c r="E16" s="36">
        <v>112</v>
      </c>
      <c r="F16" s="37">
        <f t="shared" si="1"/>
        <v>9687.88</v>
      </c>
      <c r="G16" s="38">
        <v>378.5</v>
      </c>
      <c r="H16" s="37">
        <f t="shared" si="2"/>
        <v>6038.852</v>
      </c>
      <c r="I16" s="17"/>
      <c r="J16" s="17"/>
      <c r="K16" s="17"/>
    </row>
    <row r="17" spans="1:11" ht="12.75">
      <c r="A17" s="32" t="s">
        <v>9</v>
      </c>
      <c r="B17" s="33">
        <f t="shared" si="3"/>
        <v>41853.02193534</v>
      </c>
      <c r="C17" s="34">
        <v>757.54</v>
      </c>
      <c r="D17" s="35">
        <f t="shared" si="0"/>
        <v>21209.27993534</v>
      </c>
      <c r="E17" s="36">
        <v>116</v>
      </c>
      <c r="F17" s="37">
        <f t="shared" si="1"/>
        <v>10033.87</v>
      </c>
      <c r="G17" s="38">
        <v>665</v>
      </c>
      <c r="H17" s="37">
        <f t="shared" si="2"/>
        <v>10609.872</v>
      </c>
      <c r="I17" s="17"/>
      <c r="J17" s="17"/>
      <c r="K17" s="17"/>
    </row>
    <row r="18" spans="1:11" ht="12.75">
      <c r="A18" s="32" t="s">
        <v>6</v>
      </c>
      <c r="B18" s="33">
        <f t="shared" si="3"/>
        <v>28694.246045350003</v>
      </c>
      <c r="C18" s="34">
        <v>410.85</v>
      </c>
      <c r="D18" s="35">
        <f t="shared" si="0"/>
        <v>11502.802045350001</v>
      </c>
      <c r="E18" s="36">
        <v>89</v>
      </c>
      <c r="F18" s="37">
        <f t="shared" si="1"/>
        <v>7698.4</v>
      </c>
      <c r="G18" s="38">
        <v>595</v>
      </c>
      <c r="H18" s="37">
        <f t="shared" si="2"/>
        <v>9493.044</v>
      </c>
      <c r="I18" s="17"/>
      <c r="J18" s="17"/>
      <c r="K18" s="17"/>
    </row>
    <row r="19" spans="1:11" ht="12.75">
      <c r="A19" s="32" t="s">
        <v>20</v>
      </c>
      <c r="B19" s="33">
        <f t="shared" si="3"/>
        <v>32036.026217880004</v>
      </c>
      <c r="C19" s="34">
        <v>238.28</v>
      </c>
      <c r="D19" s="35">
        <f t="shared" si="0"/>
        <v>6671.26121788</v>
      </c>
      <c r="E19" s="36">
        <v>130</v>
      </c>
      <c r="F19" s="37">
        <f t="shared" si="1"/>
        <v>11244.86</v>
      </c>
      <c r="G19" s="38">
        <v>885</v>
      </c>
      <c r="H19" s="37">
        <f t="shared" si="2"/>
        <v>14119.905</v>
      </c>
      <c r="I19" s="17"/>
      <c r="J19" s="17"/>
      <c r="K19" s="17"/>
    </row>
    <row r="20" spans="1:11" ht="12.75">
      <c r="A20" s="32" t="s">
        <v>26</v>
      </c>
      <c r="B20" s="33">
        <f t="shared" si="3"/>
        <v>27811.536156399998</v>
      </c>
      <c r="C20" s="34">
        <v>368.4</v>
      </c>
      <c r="D20" s="35">
        <f t="shared" si="0"/>
        <v>10314.3051564</v>
      </c>
      <c r="E20" s="36">
        <v>106</v>
      </c>
      <c r="F20" s="37">
        <f t="shared" si="1"/>
        <v>9168.88</v>
      </c>
      <c r="G20" s="38">
        <v>522</v>
      </c>
      <c r="H20" s="37">
        <f t="shared" si="2"/>
        <v>8328.351</v>
      </c>
      <c r="I20" s="17"/>
      <c r="J20" s="17"/>
      <c r="K20" s="17"/>
    </row>
    <row r="21" spans="1:11" ht="12.75">
      <c r="A21" s="32" t="s">
        <v>22</v>
      </c>
      <c r="B21" s="33">
        <f t="shared" si="3"/>
        <v>26662.9079964</v>
      </c>
      <c r="C21" s="34">
        <v>408.4</v>
      </c>
      <c r="D21" s="35">
        <f t="shared" si="0"/>
        <v>11434.2079964</v>
      </c>
      <c r="E21" s="36">
        <v>102</v>
      </c>
      <c r="F21" s="37">
        <f t="shared" si="1"/>
        <v>8822.89</v>
      </c>
      <c r="G21" s="38">
        <v>401.5</v>
      </c>
      <c r="H21" s="37">
        <f t="shared" si="2"/>
        <v>6405.81</v>
      </c>
      <c r="I21" s="17"/>
      <c r="J21" s="17"/>
      <c r="K21" s="17"/>
    </row>
    <row r="22" spans="1:11" ht="12.75">
      <c r="A22" s="32" t="s">
        <v>25</v>
      </c>
      <c r="B22" s="33">
        <f t="shared" si="3"/>
        <v>30869.362718</v>
      </c>
      <c r="C22" s="34">
        <v>658</v>
      </c>
      <c r="D22" s="35">
        <f t="shared" si="0"/>
        <v>18422.401718</v>
      </c>
      <c r="E22" s="36">
        <v>81</v>
      </c>
      <c r="F22" s="37">
        <f t="shared" si="1"/>
        <v>7006.41</v>
      </c>
      <c r="G22" s="38">
        <v>341</v>
      </c>
      <c r="H22" s="37">
        <f t="shared" si="2"/>
        <v>5440.551</v>
      </c>
      <c r="I22" s="17"/>
      <c r="J22" s="17"/>
      <c r="K22" s="17"/>
    </row>
    <row r="23" spans="1:11" ht="14.25" customHeight="1">
      <c r="A23" s="39" t="s">
        <v>5</v>
      </c>
      <c r="B23" s="16">
        <f aca="true" t="shared" si="4" ref="B23:H23">SUM(B11:B22)</f>
        <v>474014.00585917005</v>
      </c>
      <c r="C23" s="16">
        <f t="shared" si="4"/>
        <v>8465.269999999999</v>
      </c>
      <c r="D23" s="16">
        <f t="shared" si="4"/>
        <v>237006.99785916996</v>
      </c>
      <c r="E23" s="16">
        <f t="shared" si="4"/>
        <v>1370</v>
      </c>
      <c r="F23" s="16">
        <f t="shared" si="4"/>
        <v>118503.51</v>
      </c>
      <c r="G23" s="16">
        <f t="shared" si="4"/>
        <v>7427.5</v>
      </c>
      <c r="H23" s="16">
        <f t="shared" si="4"/>
        <v>118503.49799999999</v>
      </c>
      <c r="I23" s="17"/>
      <c r="J23" s="17"/>
      <c r="K23" s="17"/>
    </row>
    <row r="24" spans="1:11" ht="12.75" customHeight="1">
      <c r="A24" s="32" t="s">
        <v>3</v>
      </c>
      <c r="B24" s="40"/>
      <c r="C24" s="41"/>
      <c r="D24" s="41">
        <f>ROUND(D10/C23,6)</f>
        <v>27.997571</v>
      </c>
      <c r="E24" s="42">
        <f>ROUND(B8*25%/E23,6)</f>
        <v>86.498905</v>
      </c>
      <c r="F24" s="42"/>
      <c r="G24" s="42">
        <f>ROUND(B8*25%/G23,6)</f>
        <v>15.954695</v>
      </c>
      <c r="H24" s="42"/>
      <c r="I24" s="17"/>
      <c r="J24" s="17"/>
      <c r="K24" s="17"/>
    </row>
    <row r="25" spans="1:11" ht="13.5" customHeight="1">
      <c r="A25" s="63" t="s">
        <v>40</v>
      </c>
      <c r="B25" s="64"/>
      <c r="C25" s="64"/>
      <c r="D25" s="64"/>
      <c r="E25" s="64"/>
      <c r="F25" s="64"/>
      <c r="G25" s="64"/>
      <c r="H25" s="64"/>
      <c r="I25" s="65"/>
      <c r="J25" s="45"/>
      <c r="K25" s="45"/>
    </row>
    <row r="26" spans="1:11" ht="21.75" customHeight="1">
      <c r="A26" s="65"/>
      <c r="B26" s="65"/>
      <c r="C26" s="65"/>
      <c r="D26" s="65"/>
      <c r="E26" s="65"/>
      <c r="F26" s="65"/>
      <c r="G26" s="65"/>
      <c r="H26" s="65"/>
      <c r="I26" s="65"/>
      <c r="J26" s="45"/>
      <c r="K26" s="45"/>
    </row>
    <row r="27" spans="1:11" ht="22.5" customHeight="1">
      <c r="A27" s="44" t="s">
        <v>41</v>
      </c>
      <c r="B27" s="44"/>
      <c r="C27" s="44"/>
      <c r="D27" s="44"/>
      <c r="E27" s="44"/>
      <c r="F27" s="44"/>
      <c r="G27" s="44"/>
      <c r="H27" s="44"/>
      <c r="I27" s="44"/>
      <c r="J27" s="45"/>
      <c r="K27" s="45"/>
    </row>
    <row r="28" spans="1:11" ht="12" customHeight="1">
      <c r="A28" s="44" t="s">
        <v>35</v>
      </c>
      <c r="B28" s="44"/>
      <c r="C28" s="44"/>
      <c r="D28" s="44"/>
      <c r="E28" s="44"/>
      <c r="F28" s="44"/>
      <c r="G28" s="44"/>
      <c r="H28" s="44"/>
      <c r="I28" s="44"/>
      <c r="J28" s="45"/>
      <c r="K28" s="45"/>
    </row>
    <row r="29" spans="1:11" ht="12" customHeight="1">
      <c r="A29" s="44" t="s">
        <v>34</v>
      </c>
      <c r="B29" s="65"/>
      <c r="C29" s="65"/>
      <c r="D29" s="65"/>
      <c r="E29" s="65"/>
      <c r="F29" s="65"/>
      <c r="G29" s="65"/>
      <c r="H29" s="65"/>
      <c r="I29" s="65"/>
      <c r="J29" s="45"/>
      <c r="K29" s="45"/>
    </row>
    <row r="30" spans="1:15" ht="12" customHeight="1">
      <c r="A30" s="44" t="s">
        <v>42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O30" s="13"/>
    </row>
    <row r="31" spans="1:15" ht="12" customHeight="1">
      <c r="A31" s="44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O31" s="13"/>
    </row>
    <row r="32" spans="1:15" ht="12" customHeight="1">
      <c r="A32" s="12"/>
      <c r="B32" s="43"/>
      <c r="C32" s="43"/>
      <c r="D32" s="43"/>
      <c r="E32" s="43"/>
      <c r="F32" s="43"/>
      <c r="G32" s="43"/>
      <c r="H32" s="43"/>
      <c r="I32" s="43"/>
      <c r="J32" s="43"/>
      <c r="K32" s="43"/>
      <c r="O32" s="13"/>
    </row>
    <row r="33" spans="1:11" ht="12.75">
      <c r="A33" s="13" t="s">
        <v>28</v>
      </c>
      <c r="B33" s="13" t="s">
        <v>11</v>
      </c>
      <c r="C33" s="13"/>
      <c r="D33" s="13"/>
      <c r="E33" s="13"/>
      <c r="F33" s="13" t="s">
        <v>16</v>
      </c>
      <c r="G33" s="13"/>
      <c r="H33" s="13"/>
      <c r="I33" s="13"/>
      <c r="J33" s="13"/>
      <c r="K33" s="13"/>
    </row>
    <row r="34" spans="1:11" ht="12.75">
      <c r="A34" s="13" t="s">
        <v>29</v>
      </c>
      <c r="B34" s="13" t="s">
        <v>27</v>
      </c>
      <c r="C34" s="13"/>
      <c r="D34" s="13"/>
      <c r="E34" s="13"/>
      <c r="F34" s="13" t="s">
        <v>21</v>
      </c>
      <c r="G34" s="13"/>
      <c r="H34" s="13"/>
      <c r="I34" s="13"/>
      <c r="J34" s="13"/>
      <c r="K34" s="13"/>
    </row>
    <row r="35" spans="1:11" ht="12.75">
      <c r="A35" s="14"/>
      <c r="B35" s="14"/>
      <c r="C35" s="14"/>
      <c r="D35" s="14"/>
      <c r="E35" s="13"/>
      <c r="F35" s="13"/>
      <c r="G35" s="13"/>
      <c r="H35" s="15"/>
      <c r="I35" s="13"/>
      <c r="J35" s="13"/>
      <c r="K35" s="13"/>
    </row>
    <row r="36" spans="1:11" ht="12.75">
      <c r="A36" s="14"/>
      <c r="B36" s="14"/>
      <c r="C36" s="14"/>
      <c r="D36" s="14"/>
      <c r="E36" s="14"/>
      <c r="F36" s="14"/>
      <c r="G36" s="14"/>
      <c r="H36" s="13"/>
      <c r="I36" s="13"/>
      <c r="J36" s="15"/>
      <c r="K36" s="13"/>
    </row>
    <row r="37" spans="1:11" ht="12.75">
      <c r="A37" s="14"/>
      <c r="B37" s="14" t="s">
        <v>31</v>
      </c>
      <c r="C37" s="13"/>
      <c r="D37" s="13"/>
      <c r="E37" s="14"/>
      <c r="F37" s="13" t="s">
        <v>30</v>
      </c>
      <c r="G37" s="13"/>
      <c r="H37" s="14"/>
      <c r="I37" s="14"/>
      <c r="J37" s="15"/>
      <c r="K37" s="13"/>
    </row>
    <row r="38" spans="1:11" ht="12.75">
      <c r="A38" s="14"/>
      <c r="B38" s="14" t="s">
        <v>32</v>
      </c>
      <c r="C38" s="13"/>
      <c r="D38" s="13"/>
      <c r="E38" s="14"/>
      <c r="F38" s="13" t="s">
        <v>33</v>
      </c>
      <c r="G38" s="13"/>
      <c r="H38" s="14"/>
      <c r="I38" s="14"/>
      <c r="J38" s="15" t="s">
        <v>38</v>
      </c>
      <c r="K38" s="13"/>
    </row>
    <row r="39" spans="1:8" ht="12.75">
      <c r="A39" s="2" t="s">
        <v>13</v>
      </c>
      <c r="B39" s="2"/>
      <c r="C39" s="1"/>
      <c r="D39" s="1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  <row r="46" spans="1:8" ht="12.75">
      <c r="A46" s="2"/>
      <c r="B46" s="2"/>
      <c r="C46" s="2"/>
      <c r="D46" s="2"/>
      <c r="E46" s="1"/>
      <c r="F46" s="1"/>
      <c r="G46" s="1"/>
      <c r="H46" s="1"/>
    </row>
    <row r="47" spans="1:8" ht="12.75">
      <c r="A47" s="2"/>
      <c r="B47" s="2"/>
      <c r="C47" s="2"/>
      <c r="D47" s="2"/>
      <c r="E47" s="1"/>
      <c r="F47" s="1"/>
      <c r="G47" s="1"/>
      <c r="H47" s="1"/>
    </row>
    <row r="48" spans="1:8" ht="12.75">
      <c r="A48" s="2"/>
      <c r="B48" s="2"/>
      <c r="C48" s="2"/>
      <c r="D48" s="2"/>
      <c r="E48" s="1"/>
      <c r="F48" s="1"/>
      <c r="G48" s="1"/>
      <c r="H48" s="1"/>
    </row>
    <row r="49" spans="1:8" ht="12.75">
      <c r="A49" s="2"/>
      <c r="B49" s="2"/>
      <c r="C49" s="2"/>
      <c r="D49" s="2"/>
      <c r="E49" s="1"/>
      <c r="F49" s="1"/>
      <c r="G49" s="1"/>
      <c r="H49" s="1"/>
    </row>
    <row r="50" spans="1:8" ht="12.75">
      <c r="A50" s="2"/>
      <c r="B50" s="2"/>
      <c r="C50" s="2"/>
      <c r="D50" s="2"/>
      <c r="E50" s="1"/>
      <c r="F50" s="1"/>
      <c r="G50" s="1"/>
      <c r="H50" s="1"/>
    </row>
    <row r="51" spans="1:8" ht="12.75">
      <c r="A51" s="2"/>
      <c r="B51" s="2"/>
      <c r="C51" s="2"/>
      <c r="D51" s="2"/>
      <c r="E51" s="1"/>
      <c r="F51" s="1"/>
      <c r="G51" s="1"/>
      <c r="H51" s="1"/>
    </row>
  </sheetData>
  <sheetProtection/>
  <mergeCells count="17">
    <mergeCell ref="A3:I4"/>
    <mergeCell ref="E9:F9"/>
    <mergeCell ref="G9:H9"/>
    <mergeCell ref="E10:F10"/>
    <mergeCell ref="G10:H10"/>
    <mergeCell ref="A25:K26"/>
    <mergeCell ref="A5:A8"/>
    <mergeCell ref="A30:K30"/>
    <mergeCell ref="A31:K31"/>
    <mergeCell ref="C5:D5"/>
    <mergeCell ref="C6:D6"/>
    <mergeCell ref="B5:B6"/>
    <mergeCell ref="E5:H5"/>
    <mergeCell ref="E6:H6"/>
    <mergeCell ref="A27:K27"/>
    <mergeCell ref="A28:K28"/>
    <mergeCell ref="A29:K29"/>
  </mergeCells>
  <printOptions/>
  <pageMargins left="0.41" right="0" top="0.1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2022-11-09T11:53:09Z</cp:lastPrinted>
  <dcterms:created xsi:type="dcterms:W3CDTF">2003-01-21T08:22:40Z</dcterms:created>
  <dcterms:modified xsi:type="dcterms:W3CDTF">2022-11-09T11:59:37Z</dcterms:modified>
  <cp:category/>
  <cp:version/>
  <cp:contentType/>
  <cp:contentStatus/>
</cp:coreProperties>
</file>